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62913" iterateCount="5" iterateDelta="0.01"/>
</workbook>
</file>

<file path=xl/calcChain.xml><?xml version="1.0" encoding="utf-8"?>
<calcChain xmlns="http://schemas.openxmlformats.org/spreadsheetml/2006/main">
  <c r="F43" i="5" l="1"/>
  <c r="E43" i="5"/>
  <c r="F36" i="5"/>
  <c r="E36" i="5"/>
  <c r="F27" i="5" l="1"/>
  <c r="E27" i="5"/>
  <c r="D43" i="5" l="1"/>
  <c r="C43" i="5"/>
  <c r="D36" i="5"/>
  <c r="C36" i="5"/>
  <c r="D27" i="5"/>
  <c r="C27" i="5"/>
  <c r="C39" i="5"/>
  <c r="E71" i="5"/>
  <c r="C71" i="5"/>
  <c r="W39" i="5"/>
  <c r="I71" i="5"/>
  <c r="I39" i="5"/>
  <c r="I78" i="5"/>
  <c r="O39" i="5"/>
  <c r="Y39" i="5"/>
  <c r="G78" i="5"/>
  <c r="G71" i="5"/>
  <c r="C78" i="5"/>
  <c r="E46" i="5"/>
  <c r="C46" i="5"/>
  <c r="U39" i="5"/>
  <c r="S39" i="5"/>
  <c r="G39" i="5"/>
  <c r="E39" i="5"/>
  <c r="Q39" i="5"/>
  <c r="K39" i="5"/>
  <c r="E78" i="5"/>
  <c r="M39" i="5"/>
  <c r="G46" i="5"/>
  <c r="I46" i="5"/>
  <c r="E4" i="5" l="1"/>
  <c r="E32" i="5"/>
  <c r="C32" i="5"/>
  <c r="C6" i="5"/>
  <c r="G4" i="5" l="1"/>
  <c r="E6" i="5"/>
  <c r="G32" i="5"/>
  <c r="I4" i="5" l="1"/>
  <c r="I32" i="5"/>
  <c r="G6" i="5"/>
  <c r="K4" i="5" l="1"/>
  <c r="I6" i="5"/>
  <c r="M4" i="5" l="1"/>
  <c r="M32" i="5"/>
  <c r="K6" i="5"/>
  <c r="K32" i="5"/>
  <c r="O4" i="5" l="1"/>
  <c r="O6" i="5"/>
  <c r="O32" i="5"/>
  <c r="M6" i="5"/>
  <c r="Q4" i="5" l="1"/>
  <c r="S4" i="5" s="1"/>
  <c r="Q6" i="5"/>
  <c r="Q32" i="5"/>
  <c r="S32" i="5"/>
  <c r="U4" i="5" l="1"/>
  <c r="U32" i="5"/>
  <c r="S6" i="5"/>
  <c r="W4" i="5" l="1"/>
  <c r="U6" i="5"/>
  <c r="W32" i="5"/>
  <c r="Y4" i="5" l="1"/>
  <c r="Y32" i="5"/>
  <c r="Y6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<sst xmlns="http://schemas.openxmlformats.org/spreadsheetml/2006/main" count="179" uniqueCount="47">
  <si>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</si>
  <si>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</si>
  <si>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</si>
  <si>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</si>
  <si>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</si>
  <si>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</si>
  <si>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</si>
  <si>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</si>
  <si>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</si>
  <si>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</si>
  <si>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</si>
  <si>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</si>
  <si>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</si>
  <si>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</si>
  <si>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</si>
  <si>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</si>
  <si>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</si>
  <si>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</si>
  <si>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</si>
  <si>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</si>
  <si>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</si>
  <si>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</si>
  <si>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</si>
  <si>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</si>
  <si>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</si>
  <si>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</si>
  <si>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</si>
  <si>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</si>
  <si>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</si>
  <si>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</si>
  <si>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</si>
  <si>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</si>
  <si>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</si>
  <si>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</si>
  <si>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</si>
  <si>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</si>
  <si>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</si>
  <si>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</si>
  <si>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</si>
  <si>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</si>
  <si>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</si>
  <si>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</si>
  <si>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</si>
  <si>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</si>
  <si>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</si>
  <si>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1744תגמולים האוניברסיטה העברית עד גיל 50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</si>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</sst>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41</v>
      </c>
      <c r="C6" s="3" t="str">
        <f ca="1">CONCATENATE(INDIRECT(CONCATENATE($C$3,C4))," ",$B$4)</f>
        <v>ינואר 2020</v>
      </c>
      <c r="D6" s="4"/>
      <c r="E6" s="25" t="str">
        <f ca="1">CONCATENATE(INDIRECT(CONCATENATE($C$3,E4))," ",$B$4)</f>
        <v>פברואר 2020</v>
      </c>
      <c r="F6" s="26"/>
      <c r="G6" s="3" t="str">
        <f ca="1">CONCATENATE(INDIRECT(CONCATENATE($C$3,G4))," ",$B$4)</f>
        <v>מרץ 2020</v>
      </c>
      <c r="H6" s="4"/>
      <c r="I6" s="25" t="str">
        <f ca="1">CONCATENATE(INDIRECT(CONCATENATE($C$3,I4))," ",$B$4)</f>
        <v>אפריל 2020</v>
      </c>
      <c r="J6" s="26"/>
      <c r="K6" s="3" t="str">
        <f ca="1">CONCATENATE(INDIRECT(CONCATENATE($C$3,K4))," ",$B$4)</f>
        <v>מאי 2020</v>
      </c>
      <c r="L6" s="4"/>
      <c r="M6" s="25" t="str">
        <f ca="1">CONCATENATE(INDIRECT(CONCATENATE($C$3,M4))," ",$B$4)</f>
        <v>יוני 2020</v>
      </c>
      <c r="N6" s="26"/>
      <c r="O6" s="3" t="str">
        <f ca="1">CONCATENATE(INDIRECT(CONCATENATE($C$3,O4))," ",$B$4)</f>
        <v>יולי 2020</v>
      </c>
      <c r="P6" s="4"/>
      <c r="Q6" s="25" t="str">
        <f ca="1">CONCATENATE(INDIRECT(CONCATENATE($C$3,Q4))," ",$B$4)</f>
        <v>אוגוסט 2020</v>
      </c>
      <c r="R6" s="26"/>
      <c r="S6" s="3" t="str">
        <f ca="1">CONCATENATE(INDIRECT(CONCATENATE($C$3,S4))," ",$B$4)</f>
        <v>ספטמבר 2020</v>
      </c>
      <c r="T6" s="4"/>
      <c r="U6" s="25" t="str">
        <f ca="1">CONCATENATE(INDIRECT(CONCATENATE($C$3,U4))," ",$B$4)</f>
        <v>אוקטובר 2020</v>
      </c>
      <c r="V6" s="26"/>
      <c r="W6" s="3" t="str">
        <f ca="1">CONCATENATE(INDIRECT(CONCATENATE($C$3,W4))," ",$B$4)</f>
        <v>נובמבר 2020</v>
      </c>
      <c r="X6" s="4"/>
      <c r="Y6" s="25" t="str">
        <f ca="1">CONCATENATE(INDIRECT(CONCATENATE($C$3,Y4)),"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6.6715596604542501E-2</v>
      </c>
      <c r="E8" s="29">
        <v>-2.9999999999999997E-4</v>
      </c>
      <c r="F8" s="30">
        <v>7.0741449256890701E-2</v>
      </c>
      <c r="G8" s="10">
        <v>-7.1999999999999998E-3</v>
      </c>
      <c r="H8" s="11">
        <v>3.83554528760345E-2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5.0000000000000001E-4</v>
      </c>
      <c r="D9" s="11">
        <v>0.144874170757822</v>
      </c>
      <c r="E9" s="29">
        <v>1.5E-3</v>
      </c>
      <c r="F9" s="30">
        <v>0.15121540869529801</v>
      </c>
      <c r="G9" s="10">
        <v>-4.7000000000000002E-3</v>
      </c>
      <c r="H9" s="11">
        <v>0.13339607825073699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4.0000000000000002E-4</v>
      </c>
      <c r="D12" s="11">
        <v>0.13396443815027001</v>
      </c>
      <c r="E12" s="29">
        <v>-5.9999999999999995E-4</v>
      </c>
      <c r="F12" s="30">
        <v>0.13023536639220801</v>
      </c>
      <c r="G12" s="10">
        <v>-6.0000000000000001E-3</v>
      </c>
      <c r="H12" s="11">
        <v>0.13203964516584901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8.1007191154413693E-3</v>
      </c>
      <c r="E13" s="29">
        <v>0</v>
      </c>
      <c r="F13" s="30">
        <v>8.1795515769635205E-3</v>
      </c>
      <c r="G13" s="10">
        <v>-2.9999999999999997E-4</v>
      </c>
      <c r="H13" s="11">
        <v>8.56925176450107E-3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2.5999999999999999E-3</v>
      </c>
      <c r="D14" s="11">
        <v>0.15735361094325101</v>
      </c>
      <c r="E14" s="29">
        <v>-8.9999999999999993E-3</v>
      </c>
      <c r="F14" s="30">
        <v>0.15152140835125599</v>
      </c>
      <c r="G14" s="10">
        <v>-2.06E-2</v>
      </c>
      <c r="H14" s="11">
        <v>0.14300247450425799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-1E-4</v>
      </c>
      <c r="D15" s="11">
        <v>0.21250438373559699</v>
      </c>
      <c r="E15" s="29">
        <v>-1.29E-2</v>
      </c>
      <c r="F15" s="30">
        <v>0.20112673533043801</v>
      </c>
      <c r="G15" s="10">
        <v>-2.7300000000000001E-2</v>
      </c>
      <c r="H15" s="11">
        <v>0.230697955436789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1E-4</v>
      </c>
      <c r="D16" s="11">
        <v>1.7293875410037698E-2</v>
      </c>
      <c r="E16" s="29">
        <v>-2.0000000000000001E-4</v>
      </c>
      <c r="F16" s="30">
        <v>1.7493193742128099E-2</v>
      </c>
      <c r="G16" s="10">
        <v>2.9999999999999997E-4</v>
      </c>
      <c r="H16" s="11">
        <v>1.9550066745022701E-2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2.0000000000000001E-4</v>
      </c>
      <c r="D17" s="11">
        <v>7.7798914048469697E-2</v>
      </c>
      <c r="E17" s="29">
        <v>-2.0000000000000001E-4</v>
      </c>
      <c r="F17" s="30">
        <v>8.0090964300378306E-2</v>
      </c>
      <c r="G17" s="10">
        <v>4.1000000000000003E-3</v>
      </c>
      <c r="H17" s="11">
        <v>9.48281818205058E-2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4.6865518600082202E-7</v>
      </c>
      <c r="E18" s="29">
        <v>0</v>
      </c>
      <c r="F18" s="30">
        <v>5.2121429415645996E-7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6.9999999999999999E-4</v>
      </c>
      <c r="D19" s="11">
        <v>6.36985280086109E-4</v>
      </c>
      <c r="E19" s="29">
        <v>-1.4E-3</v>
      </c>
      <c r="F19" s="30">
        <v>-7.8705191203048996E-4</v>
      </c>
      <c r="G19" s="10">
        <v>-4.3E-3</v>
      </c>
      <c r="H19" s="11">
        <v>-6.0916159385896104E-3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0</v>
      </c>
      <c r="D20" s="11">
        <v>1.16871724371709E-4</v>
      </c>
      <c r="E20" s="29">
        <v>1.4E-3</v>
      </c>
      <c r="F20" s="30">
        <v>1.8542724085978499E-3</v>
      </c>
      <c r="G20" s="10">
        <v>-4.0000000000000002E-4</v>
      </c>
      <c r="H20" s="11">
        <v>1.08068040981181E-4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0</v>
      </c>
      <c r="D21" s="11">
        <v>3.75088173850394E-3</v>
      </c>
      <c r="E21" s="29">
        <v>0</v>
      </c>
      <c r="F21" s="30">
        <v>3.7817240332114399E-3</v>
      </c>
      <c r="G21" s="10">
        <v>-2.0000000000000001E-4</v>
      </c>
      <c r="H21" s="11">
        <v>3.90896202586639E-3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2.9999999999999997E-4</v>
      </c>
      <c r="D22" s="11">
        <v>2.3688754018096399E-2</v>
      </c>
      <c r="E22" s="29">
        <v>-2.0000000000000001E-4</v>
      </c>
      <c r="F22" s="30">
        <v>2.4348787643786798E-2</v>
      </c>
      <c r="G22" s="10">
        <v>-1.2999999999999999E-3</v>
      </c>
      <c r="H22" s="11">
        <v>2.4590939806978299E-2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1.5171183288244399E-3</v>
      </c>
      <c r="E23" s="29">
        <v>0</v>
      </c>
      <c r="F23" s="30">
        <v>2.2385065635329398E-3</v>
      </c>
      <c r="G23" s="10">
        <v>2.9999999999999997E-4</v>
      </c>
      <c r="H23" s="11">
        <v>2.36622493826245E-3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0.15141541073119</v>
      </c>
      <c r="E25" s="29">
        <v>2.8999999999999998E-3</v>
      </c>
      <c r="F25" s="30">
        <v>0.15660041676106001</v>
      </c>
      <c r="G25" s="10">
        <v>1.1000000000000001E-3</v>
      </c>
      <c r="H25" s="11">
        <v>0.17431385428392299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9.9999999999999395E-5</v>
      </c>
      <c r="D26" s="11">
        <v>2.6780075831080901E-4</v>
      </c>
      <c r="E26" s="29">
        <v>0</v>
      </c>
      <c r="F26" s="30">
        <v>1.3587456419875399E-3</v>
      </c>
      <c r="G26" s="10">
        <v>1.00000000000003E-4</v>
      </c>
      <c r="H26" s="11">
        <v>3.6446027888080299E-4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f>SUM(C8:C26)</f>
        <v>4.7999999999999987E-3</v>
      </c>
      <c r="D27" s="14">
        <f>SUM(D8:D26)</f>
        <v>1.0000000000000007</v>
      </c>
      <c r="E27" s="31">
        <f>SUM(E8:E26)</f>
        <v>-1.8999999999999996E-2</v>
      </c>
      <c r="F27" s="32">
        <f>SUM(F8:F26)</f>
        <v>1.0000000000000007</v>
      </c>
      <c r="G27" s="14">
        <v>-6.6400000000000001E-2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39</v>
      </c>
      <c r="C28" s="46">
        <v>7758.93646000019</v>
      </c>
      <c r="D28" s="47"/>
      <c r="E28" s="44">
        <v>-30542.590340000199</v>
      </c>
      <c r="F28" s="45"/>
      <c r="G28" s="46">
        <v>-105432.39132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41</v>
      </c>
      <c r="C32" s="3" t="str">
        <f ca="1">CONCATENATE(INDIRECT(CONCATENATE($C$3,$C$4))," ",$B$4)</f>
        <v>ינואר 2020</v>
      </c>
      <c r="D32" s="4"/>
      <c r="E32" s="25" t="str">
        <f ca="1">CONCATENATE(INDIRECT(CONCATENATE($C$3,$E$4))," ",$B$4)</f>
        <v>פברואר 2020</v>
      </c>
      <c r="F32" s="26"/>
      <c r="G32" s="3" t="str">
        <f ca="1">CONCATENATE(INDIRECT(CONCATENATE($C$3,$G$4))," ",$B$4)</f>
        <v>מרץ 2020</v>
      </c>
      <c r="H32" s="4"/>
      <c r="I32" s="25" t="str">
        <f ca="1">CONCATENATE(INDIRECT(CONCATENATE($C$3,$I$4))," ",$B$4)</f>
        <v>אפריל 2020</v>
      </c>
      <c r="J32" s="26"/>
      <c r="K32" s="3" t="str">
        <f ca="1">CONCATENATE(INDIRECT(CONCATENATE($C$3,$K$4))," ",$B$4)</f>
        <v>מאי 2020</v>
      </c>
      <c r="L32" s="4"/>
      <c r="M32" s="25" t="str">
        <f ca="1">CONCATENATE(INDIRECT(CONCATENATE($C$3,$M$4))," ",$B$4)</f>
        <v>יוני 2020</v>
      </c>
      <c r="N32" s="26"/>
      <c r="O32" s="3" t="str">
        <f ca="1">CONCATENATE(INDIRECT(CONCATENATE($C$3,$O$4))," ",$B$4)</f>
        <v>יולי 2020</v>
      </c>
      <c r="P32" s="4"/>
      <c r="Q32" s="25" t="str">
        <f ca="1">CONCATENATE(INDIRECT(CONCATENATE($C$3,$Q$4))," ",$B$4)</f>
        <v>אוגוסט 2020</v>
      </c>
      <c r="R32" s="26"/>
      <c r="S32" s="3" t="str">
        <f ca="1">CONCATENATE(INDIRECT(CONCATENATE($C$3,$S$4))," ",$B$4)</f>
        <v>ספטמבר 2020</v>
      </c>
      <c r="T32" s="4"/>
      <c r="U32" s="25" t="str">
        <f ca="1">CONCATENATE(INDIRECT(CONCATENATE($C$3,$U$4))," ",$B$4)</f>
        <v>אוקטובר 2020</v>
      </c>
      <c r="V32" s="26"/>
      <c r="W32" s="3" t="str">
        <f ca="1">CONCATENATE(INDIRECT(CONCATENATE($C$3,$W$4))," ",$B$4)</f>
        <v>נובמבר 2020</v>
      </c>
      <c r="X32" s="4"/>
      <c r="Y32" s="25" t="str">
        <f ca="1">CONCATENATE(INDIRECT(CONCATENATE($C$3,$Y$4)),"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3.5000000000000001E-3</v>
      </c>
      <c r="D34" s="19">
        <v>0.79939829246587202</v>
      </c>
      <c r="E34" s="33">
        <v>-9.4999999999999998E-3</v>
      </c>
      <c r="F34" s="34">
        <v>0.80418726976497201</v>
      </c>
      <c r="G34" s="18">
        <v>-5.4699999999999999E-2</v>
      </c>
      <c r="H34" s="19">
        <v>0.77873418074070899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1.2999999999999999E-3</v>
      </c>
      <c r="D35" s="11">
        <v>0.20060170753412801</v>
      </c>
      <c r="E35" s="29">
        <v>-9.4999999999999998E-3</v>
      </c>
      <c r="F35" s="30">
        <v>0.19581273023502799</v>
      </c>
      <c r="G35" s="10">
        <v>-1.17E-2</v>
      </c>
      <c r="H35" s="11">
        <v>0.22126581925929101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f>C34+C35</f>
        <v>4.8000000000000004E-3</v>
      </c>
      <c r="D36" s="15">
        <f>D34+D35</f>
        <v>1</v>
      </c>
      <c r="E36" s="31">
        <f>E34+E35</f>
        <v>-1.9E-2</v>
      </c>
      <c r="F36" s="32">
        <f>F34+F35</f>
        <v>1</v>
      </c>
      <c r="G36" s="14">
        <v>-6.6400000000000001E-2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41</v>
      </c>
      <c r="C39" s="3" t="str">
        <f ca="1">CONCATENATE(INDIRECT(CONCATENATE($C$3,$C$4))," ",$B$4)</f>
        <v>ינואר 2020</v>
      </c>
      <c r="D39" s="4"/>
      <c r="E39" s="25" t="str">
        <f ca="1">CONCATENATE(INDIRECT(CONCATENATE($C$3,$C$4))," ",$B$4)</f>
        <v>ינואר 2020</v>
      </c>
      <c r="F39" s="26"/>
      <c r="G39" s="3" t="str">
        <f ca="1">CONCATENATE(INDIRECT(CONCATENATE($C$3,$C$4))," ",$B$4)</f>
        <v>ינואר 2020</v>
      </c>
      <c r="H39" s="4"/>
      <c r="I39" s="25" t="str">
        <f ca="1">CONCATENATE(INDIRECT(CONCATENATE($C$3,$C$4))," ",$B$4)</f>
        <v>ינואר 2020</v>
      </c>
      <c r="J39" s="26"/>
      <c r="K39" s="3" t="str">
        <f ca="1">CONCATENATE(INDIRECT(CONCATENATE($C$3,$C$4))," ",$B$4)</f>
        <v>ינואר 2020</v>
      </c>
      <c r="L39" s="4"/>
      <c r="M39" s="25" t="str">
        <f ca="1">CONCATENATE(INDIRECT(CONCATENATE($C$3,$C$4))," ",$B$4)</f>
        <v>ינואר 2020</v>
      </c>
      <c r="N39" s="26"/>
      <c r="O39" s="3" t="str">
        <f ca="1">CONCATENATE(INDIRECT(CONCATENATE($C$3,$C$4))," ",$B$4)</f>
        <v>ינואר 2020</v>
      </c>
      <c r="P39" s="4"/>
      <c r="Q39" s="25" t="str">
        <f ca="1">CONCATENATE(INDIRECT(CONCATENATE($C$3,$C$4))," ",$B$4)</f>
        <v>ינואר 2020</v>
      </c>
      <c r="R39" s="26"/>
      <c r="S39" s="3" t="str">
        <f ca="1">CONCATENATE(INDIRECT(CONCATENATE($C$3,$C$4))," ",$B$4)</f>
        <v>ינואר 2020</v>
      </c>
      <c r="T39" s="4"/>
      <c r="U39" s="25" t="str">
        <f ca="1">CONCATENATE(INDIRECT(CONCATENATE($C$3,$C$4))," ",$B$4)</f>
        <v>ינואר 2020</v>
      </c>
      <c r="V39" s="26"/>
      <c r="W39" s="3" t="str">
        <f ca="1">CONCATENATE(INDIRECT(CONCATENATE($C$3,$C$4))," ",$B$4)</f>
        <v>ינואר 2020</v>
      </c>
      <c r="X39" s="4"/>
      <c r="Y39" s="25" t="str">
        <f ca="1">CONCATENATE(INDIRECT(CONCATENATE($C$3,$C$4))," ",$B$4)</f>
        <v>ינואר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8.3999999999999995E-3</v>
      </c>
      <c r="D41" s="19">
        <v>0.72103969774105203</v>
      </c>
      <c r="E41" s="33">
        <v>-2.1999999999999999E-2</v>
      </c>
      <c r="F41" s="34">
        <v>0.71021071004084502</v>
      </c>
      <c r="G41" s="18">
        <v>-6.3399999999999998E-2</v>
      </c>
      <c r="H41" s="19">
        <v>0.68401090163674805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-3.5999999999999999E-3</v>
      </c>
      <c r="D42" s="11">
        <v>0.27896030225894802</v>
      </c>
      <c r="E42" s="29">
        <v>3.0000000000000001E-3</v>
      </c>
      <c r="F42" s="30">
        <v>0.28978928995915498</v>
      </c>
      <c r="G42" s="10">
        <v>-2.9999999999999901E-3</v>
      </c>
      <c r="H42" s="11">
        <v>0.31598909836325201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f>C41+C42</f>
        <v>4.7999999999999996E-3</v>
      </c>
      <c r="D43" s="15">
        <f>D41+D42</f>
        <v>1</v>
      </c>
      <c r="E43" s="31">
        <f>E41+E42</f>
        <v>-1.9E-2</v>
      </c>
      <c r="F43" s="32">
        <f>F41+F42</f>
        <v>1</v>
      </c>
      <c r="G43" s="14">
        <v>-6.6400000000000001E-2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38</v>
      </c>
      <c r="C46" s="40" t="str">
        <f ca="1">CONCATENATE(INDIRECT(CONCATENATE($C$3,C4))," - ",INDIRECT(CONCATENATE($C$3,G4))," ",$B$4)</f>
        <v>ינואר - מרץ 2020</v>
      </c>
      <c r="D46" s="41"/>
      <c r="E46" s="42" t="str">
        <f ca="1">CONCATENATE(INDIRECT(CONCATENATE($C$3,C4))," - ",INDIRECT(CONCATENATE($C$3,M4))," ",$B$4)</f>
        <v>ינואר - יוני 2020</v>
      </c>
      <c r="F46" s="43"/>
      <c r="G46" s="40" t="str">
        <f ca="1">CONCATENATE(INDIRECT(CONCATENATE($C$3,C4))," - ",INDIRECT(CONCATENATE($C$3,S4))," ",$B$4)</f>
        <v>ינואר - ספטמבר 2020</v>
      </c>
      <c r="H46" s="41"/>
      <c r="I46" s="42" t="str">
        <f ca="1">CONCATENATE(INDIRECT(CONCATENATE($C$3,C4))," - ",INDIRECT(CONCATENATE($C$3,Y4))," ",$B$4)</f>
        <v>ינואר - דצמבר 2020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-7.4978399999999779E-3</v>
      </c>
      <c r="D48" s="11">
        <v>3.83554528760345E-2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v>-2.7086535249999377E-3</v>
      </c>
      <c r="D49" s="11">
        <v>0.13339607825073699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v>-6.1990385600000364E-3</v>
      </c>
      <c r="D52" s="11">
        <v>0.13203964516584901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v>-2.9999999999996696E-4</v>
      </c>
      <c r="D53" s="11">
        <v>8.56925176450107E-3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v>-2.6891077960000009E-2</v>
      </c>
      <c r="D54" s="11">
        <v>0.14300247450425799</v>
      </c>
      <c r="E54" s="29"/>
      <c r="F54" s="30"/>
      <c r="G54" s="10"/>
      <c r="H54" s="11"/>
      <c r="I54" s="29"/>
      <c r="J54" s="30"/>
    </row>
    <row r="55" spans="2:10">
      <c r="B55" s="12" t="s">
        <v>46</v>
      </c>
      <c r="C55" s="10">
        <v>-3.9543845217000009E-2</v>
      </c>
      <c r="D55" s="11">
        <v>0.230697955436789</v>
      </c>
      <c r="E55" s="29"/>
      <c r="F55" s="30"/>
      <c r="G55" s="10"/>
      <c r="H55" s="11"/>
      <c r="I55" s="29"/>
      <c r="J55" s="30"/>
    </row>
    <row r="56" spans="2:10">
      <c r="B56" s="12" t="s">
        <v>20</v>
      </c>
      <c r="C56" s="10">
        <v>1.9994999399997049E-4</v>
      </c>
      <c r="D56" s="11">
        <v>1.9550066745022701E-2</v>
      </c>
      <c r="E56" s="29"/>
      <c r="F56" s="30"/>
      <c r="G56" s="10"/>
      <c r="H56" s="11"/>
      <c r="I56" s="29"/>
      <c r="J56" s="30"/>
    </row>
    <row r="57" spans="2:10">
      <c r="B57" s="12" t="s">
        <v>22</v>
      </c>
      <c r="C57" s="10">
        <v>4.0999598360000888E-3</v>
      </c>
      <c r="D57" s="11">
        <v>9.48281818205058E-2</v>
      </c>
      <c r="E57" s="29"/>
      <c r="F57" s="30"/>
      <c r="G57" s="10"/>
      <c r="H57" s="11"/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</row>
    <row r="59" spans="2:10">
      <c r="B59" s="12" t="s">
        <v>25</v>
      </c>
      <c r="C59" s="10">
        <v>-4.9979657860000914E-3</v>
      </c>
      <c r="D59" s="11">
        <v>-6.0916159385896104E-3</v>
      </c>
      <c r="E59" s="29"/>
      <c r="F59" s="30"/>
      <c r="G59" s="10"/>
      <c r="H59" s="11"/>
      <c r="I59" s="29"/>
      <c r="J59" s="30"/>
    </row>
    <row r="60" spans="2:10">
      <c r="B60" s="12" t="s">
        <v>26</v>
      </c>
      <c r="C60" s="10">
        <v>9.9944000000018463E-4</v>
      </c>
      <c r="D60" s="11">
        <v>1.08068040981181E-4</v>
      </c>
      <c r="E60" s="29"/>
      <c r="F60" s="30"/>
      <c r="G60" s="10"/>
      <c r="H60" s="11"/>
      <c r="I60" s="29"/>
      <c r="J60" s="30"/>
    </row>
    <row r="61" spans="2:10">
      <c r="B61" s="12" t="s">
        <v>27</v>
      </c>
      <c r="C61" s="10">
        <v>-1.9999999999997797E-4</v>
      </c>
      <c r="D61" s="11">
        <v>3.90896202586639E-3</v>
      </c>
      <c r="E61" s="29"/>
      <c r="F61" s="30"/>
      <c r="G61" s="10"/>
      <c r="H61" s="11"/>
      <c r="I61" s="29"/>
      <c r="J61" s="30"/>
    </row>
    <row r="62" spans="2:10">
      <c r="B62" s="12" t="s">
        <v>28</v>
      </c>
      <c r="C62" s="10">
        <v>-1.2001899220001055E-3</v>
      </c>
      <c r="D62" s="11">
        <v>2.4590939806978299E-2</v>
      </c>
      <c r="E62" s="29"/>
      <c r="F62" s="30"/>
      <c r="G62" s="10"/>
      <c r="H62" s="11"/>
      <c r="I62" s="29"/>
      <c r="J62" s="30"/>
    </row>
    <row r="63" spans="2:10">
      <c r="B63" s="12" t="s">
        <v>29</v>
      </c>
      <c r="C63" s="10">
        <v>2.9999999999996696E-4</v>
      </c>
      <c r="D63" s="11">
        <v>2.36622493826245E-3</v>
      </c>
      <c r="E63" s="29"/>
      <c r="F63" s="30"/>
      <c r="G63" s="10"/>
      <c r="H63" s="11"/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</row>
    <row r="65" spans="2:10">
      <c r="B65" s="12" t="s">
        <v>31</v>
      </c>
      <c r="C65" s="10">
        <v>4.0031899999999343E-3</v>
      </c>
      <c r="D65" s="11">
        <v>0.17431385428392299</v>
      </c>
      <c r="E65" s="29"/>
      <c r="F65" s="30"/>
      <c r="G65" s="10"/>
      <c r="H65" s="11"/>
      <c r="I65" s="29"/>
      <c r="J65" s="30"/>
    </row>
    <row r="66" spans="2:10">
      <c r="B66" s="12" t="s">
        <v>32</v>
      </c>
      <c r="C66" s="10">
        <v>2.000099999999172E-4</v>
      </c>
      <c r="D66" s="11">
        <v>3.6446027888080299E-4</v>
      </c>
      <c r="E66" s="29"/>
      <c r="F66" s="30"/>
      <c r="G66" s="10"/>
      <c r="H66" s="11"/>
      <c r="I66" s="29"/>
      <c r="J66" s="30"/>
    </row>
    <row r="67" spans="2:10">
      <c r="B67" s="13" t="s">
        <v>43</v>
      </c>
      <c r="C67" s="14">
        <v>-7.973606114000005E-2</v>
      </c>
      <c r="D67" s="15">
        <v>1</v>
      </c>
      <c r="E67" s="31"/>
      <c r="F67" s="32"/>
      <c r="G67" s="14"/>
      <c r="H67" s="15"/>
      <c r="I67" s="31"/>
      <c r="J67" s="32"/>
    </row>
    <row r="68" spans="2:10">
      <c r="B68" s="35" t="s">
        <v>39</v>
      </c>
      <c r="C68" s="46">
        <v>-128216.04520000001</v>
      </c>
      <c r="D68" s="47"/>
      <c r="E68" s="44"/>
      <c r="F68" s="45"/>
      <c r="G68" s="46"/>
      <c r="H68" s="47"/>
      <c r="I68" s="44"/>
      <c r="J68" s="45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38</v>
      </c>
      <c r="C71" s="40" t="str">
        <f ca="1">CONCATENATE(INDIRECT(CONCATENATE($C$3,$C$4))," - ",INDIRECT(CONCATENATE($C$3,$G$4))," ",$B$4)</f>
        <v>ינואר - מרץ 2020</v>
      </c>
      <c r="D71" s="41"/>
      <c r="E71" s="42" t="str">
        <f ca="1">CONCATENATE(INDIRECT(CONCATENATE($C$3,$C$4))," - ",INDIRECT(CONCATENATE($C$3,$M4))," ",$B$4)</f>
        <v>ינואר - יוני 2020</v>
      </c>
      <c r="F71" s="43"/>
      <c r="G71" s="40" t="str">
        <f ca="1">CONCATENATE(INDIRECT(CONCATENATE($C$3,$C$4))," - ",INDIRECT(CONCATENATE($C$3,$S$4))," ",$B$4)</f>
        <v>ינואר - ספטמבר 2020</v>
      </c>
      <c r="H71" s="41"/>
      <c r="I71" s="42" t="str">
        <f ca="1">CONCATENATE(INDIRECT(CONCATENATE($C$3,$C$4))," - ",INDIRECT(CONCATENATE($C$3,$Y4))," ",$B$4)</f>
        <v>ינואר - דצמבר 2020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8" t="s">
        <v>2</v>
      </c>
      <c r="J72" s="28" t="s">
        <v>3</v>
      </c>
    </row>
    <row r="73" spans="2:10">
      <c r="B73" s="9" t="s">
        <v>34</v>
      </c>
      <c r="C73" s="19">
        <v>-5.9903231224999909E-2</v>
      </c>
      <c r="D73" s="19">
        <v>0.77873418074070899</v>
      </c>
      <c r="E73" s="34"/>
      <c r="F73" s="34"/>
      <c r="G73" s="18"/>
      <c r="H73" s="19"/>
      <c r="I73" s="34"/>
      <c r="J73" s="34"/>
    </row>
    <row r="74" spans="2:10">
      <c r="B74" s="12" t="s">
        <v>35</v>
      </c>
      <c r="C74" s="11">
        <v>-1.981626550499993E-2</v>
      </c>
      <c r="D74" s="11">
        <v>0.22126581925929101</v>
      </c>
      <c r="E74" s="30"/>
      <c r="F74" s="30"/>
      <c r="G74" s="10"/>
      <c r="H74" s="11"/>
      <c r="I74" s="30"/>
      <c r="J74" s="30"/>
    </row>
    <row r="75" spans="2:10">
      <c r="B75" s="13" t="s">
        <v>43</v>
      </c>
      <c r="C75" s="14">
        <v>-7.9719496729999839E-2</v>
      </c>
      <c r="D75" s="15">
        <v>1</v>
      </c>
      <c r="E75" s="32"/>
      <c r="F75" s="32"/>
      <c r="G75" s="14"/>
      <c r="H75" s="15"/>
      <c r="I75" s="32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38</v>
      </c>
      <c r="C78" s="40" t="str">
        <f ca="1">CONCATENATE(INDIRECT(CONCATENATE($C$3,$C$4))," - ",INDIRECT(CONCATENATE($C$3,$G$4))," ",$B$4)</f>
        <v>ינואר - מרץ 2020</v>
      </c>
      <c r="D78" s="41"/>
      <c r="E78" s="42" t="str">
        <f ca="1">CONCATENATE(INDIRECT(CONCATENATE($C$3,$C$4))," - ",INDIRECT(CONCATENATE($C$3,$M$4))," ",$B$4)</f>
        <v>ינואר - יוני 2020</v>
      </c>
      <c r="F78" s="43"/>
      <c r="G78" s="40" t="str">
        <f ca="1">CONCATENATE(INDIRECT(CONCATENATE($C$3,$C$4))," - ",INDIRECT(CONCATENATE($C$3,$S$4))," ",$B$4)</f>
        <v>ינואר - ספטמבר 2020</v>
      </c>
      <c r="H78" s="41"/>
      <c r="I78" s="42" t="str">
        <f ca="1">CONCATENATE(INDIRECT(CONCATENATE($C$3,$C$4))," - ",INDIRECT(CONCATENATE($C$3,$Y$4))," ",$B$4)</f>
        <v>ינואר - דצמבר 2020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8" t="s">
        <v>2</v>
      </c>
      <c r="J79" s="28" t="s">
        <v>3</v>
      </c>
    </row>
    <row r="80" spans="2:10">
      <c r="B80" s="9" t="s">
        <v>36</v>
      </c>
      <c r="C80" s="19">
        <v>-7.6110843680000068E-2</v>
      </c>
      <c r="D80" s="19">
        <v>0.68401090163674805</v>
      </c>
      <c r="E80" s="34"/>
      <c r="F80" s="34"/>
      <c r="G80" s="18"/>
      <c r="H80" s="19"/>
      <c r="I80" s="34"/>
      <c r="J80" s="34"/>
    </row>
    <row r="81" spans="2:10">
      <c r="B81" s="12" t="s">
        <v>37</v>
      </c>
      <c r="C81" s="11">
        <v>-3.6089676000001791E-3</v>
      </c>
      <c r="D81" s="11">
        <v>0.31598909836325201</v>
      </c>
      <c r="E81" s="30"/>
      <c r="F81" s="30"/>
      <c r="G81" s="10"/>
      <c r="H81" s="11"/>
      <c r="I81" s="30"/>
      <c r="J81" s="30"/>
    </row>
    <row r="82" spans="2:10">
      <c r="B82" s="13" t="s">
        <v>43</v>
      </c>
      <c r="C82" s="14">
        <v>-7.9719811280000247E-2</v>
      </c>
      <c r="D82" s="15">
        <v>1</v>
      </c>
      <c r="E82" s="32"/>
      <c r="F82" s="32"/>
      <c r="G82" s="14"/>
      <c r="H82" s="15"/>
      <c r="I82" s="32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U28:V28"/>
    <mergeCell ref="W28:X28"/>
    <mergeCell ref="Y28:Z28"/>
    <mergeCell ref="C28:D28"/>
    <mergeCell ref="E28:F28"/>
    <mergeCell ref="I28:J28"/>
    <mergeCell ref="K28:L28"/>
    <mergeCell ref="O28:P28"/>
    <mergeCell ref="Q28:R28"/>
    <mergeCell ref="S28:T28"/>
    <mergeCell ref="G28:H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2020-04-16T09:50:52Z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