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0אקסל\דוחות מרכיבי תשואה 2020\Heb University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62913" iterateCount="5" iterateDelta="0.01"/>
</workbook>
</file>

<file path=xl/calcChain.xml><?xml version="1.0" encoding="utf-8"?>
<calcChain xmlns="http://schemas.openxmlformats.org/spreadsheetml/2006/main">
  <c r="F43" i="5" l="1"/>
  <c r="E43" i="5"/>
  <c r="F36" i="5"/>
  <c r="E36" i="5"/>
  <c r="F27" i="5"/>
  <c r="E27" i="5"/>
  <c r="D43" i="5" l="1"/>
  <c r="C43" i="5"/>
  <c r="D36" i="5"/>
  <c r="C36" i="5"/>
  <c r="D27" i="5"/>
  <c r="C27" i="5"/>
  <c r="C78" i="5"/>
  <c r="C32" i="5"/>
  <c r="I71" i="5"/>
  <c r="I46" i="5"/>
  <c r="M39" i="5"/>
  <c r="O32" i="5"/>
  <c r="G32" i="5"/>
  <c r="E6" i="5"/>
  <c r="W32" i="5"/>
  <c r="K39" i="5"/>
  <c r="S39" i="5"/>
  <c r="S32" i="5"/>
  <c r="M32" i="5"/>
  <c r="E32" i="5"/>
  <c r="U39" i="5"/>
  <c r="S6" i="5"/>
  <c r="G78" i="5"/>
  <c r="U32" i="5"/>
  <c r="Q39" i="5"/>
  <c r="E39" i="5"/>
  <c r="G39" i="5"/>
  <c r="M6" i="5"/>
  <c r="Y6" i="5"/>
  <c r="C6" i="5"/>
  <c r="I6" i="5"/>
  <c r="U6" i="5"/>
  <c r="G46" i="5"/>
  <c r="E78" i="5"/>
  <c r="I39" i="5"/>
  <c r="Y32" i="5"/>
  <c r="I78" i="5"/>
  <c r="K6" i="5"/>
  <c r="K32" i="5"/>
  <c r="Y39" i="5"/>
  <c r="W6" i="5"/>
  <c r="Q6" i="5"/>
  <c r="C39" i="5"/>
  <c r="W39" i="5"/>
  <c r="G6" i="5"/>
  <c r="O39" i="5"/>
  <c r="C46" i="5"/>
  <c r="E46" i="5"/>
  <c r="C71" i="5"/>
  <c r="Q32" i="5"/>
  <c r="O6" i="5"/>
  <c r="I32" i="5"/>
  <c r="G71" i="5"/>
  <c r="E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<sst xmlns="http://schemas.openxmlformats.org/spreadsheetml/2006/main" count="179" uniqueCount="47">
  <si>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</si>
  <si>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</si>
  <si>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</si>
  <si>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</si>
  <si>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</si>
  <si>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</si>
  <si>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</si>
  <si>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</si>
  <si>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</si>
  <si>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</si>
  <si>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</si>
  <si>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</si>
  <si>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</si>
  <si>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</si>
  <si>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</si>
  <si>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</si>
  <si>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</si>
  <si>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</si>
  <si>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</si>
  <si>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</si>
  <si>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</si>
  <si>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</si>
  <si>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</si>
  <si>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</si>
  <si>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</si>
  <si>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</si>
  <si>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</si>
  <si>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</si>
  <si>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</si>
  <si>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</si>
  <si>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</si>
  <si>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</si>
  <si>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</si>
  <si>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</si>
  <si>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</si>
  <si>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</si>
  <si>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</si>
  <si>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</si>
  <si>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</si>
  <si>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</si>
  <si>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</si>
  <si>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</si>
  <si>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</si>
  <si>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</si>
  <si>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</si>
  <si>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1750אישית לפיצוים אוניברסיטה עברית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</si>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</sst>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44</v>
      </c>
    </row>
    <row r="3" spans="2:31" ht="18.75">
      <c r="B3" s="22" t="s">
        <v>45</v>
      </c>
      <c r="C3" s="24" t="s">
        <v>40</v>
      </c>
    </row>
    <row r="4" spans="2:31">
      <c r="B4" s="2">
        <v>2020</v>
      </c>
      <c r="C4" s="24">
        <v>5</v>
      </c>
      <c r="D4" s="24"/>
      <c r="E4" s="24">
        <v>6</v>
      </c>
      <c r="F4" s="24"/>
      <c r="G4" s="24">
        <v>7</v>
      </c>
      <c r="H4" s="24"/>
      <c r="I4" s="24">
        <v>8</v>
      </c>
      <c r="J4" s="24"/>
      <c r="K4" s="24">
        <v>9</v>
      </c>
      <c r="L4" s="24"/>
      <c r="M4" s="24">
        <v>10</v>
      </c>
      <c r="N4" s="24"/>
      <c r="O4" s="24">
        <v>11</v>
      </c>
      <c r="P4" s="24"/>
      <c r="Q4" s="24">
        <v>12</v>
      </c>
      <c r="R4" s="24"/>
      <c r="S4" s="24">
        <v>13</v>
      </c>
      <c r="T4" s="24"/>
      <c r="U4" s="24">
        <v>14</v>
      </c>
      <c r="V4" s="24"/>
      <c r="W4" s="24">
        <v>15</v>
      </c>
      <c r="X4" s="24"/>
      <c r="Y4" s="24"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41</v>
      </c>
      <c r="C6" s="3" t="str">
        <f ca="1">CONCATENATE(INDIRECT(CONCATENATE($C$3,C4))," ",$B$4)</f>
        <v>ינואר 2020</v>
      </c>
      <c r="D6" s="4"/>
      <c r="E6" s="25" t="str">
        <f ca="1">CONCATENATE(INDIRECT(CONCATENATE($C$3,E4))," ",$B$4)</f>
        <v>פברואר 2020</v>
      </c>
      <c r="F6" s="26"/>
      <c r="G6" s="3" t="str">
        <f ca="1">CONCATENATE(INDIRECT(CONCATENATE($C$3,G4))," ",$B$4)</f>
        <v>מרץ 2020</v>
      </c>
      <c r="H6" s="4"/>
      <c r="I6" s="25" t="str">
        <f ca="1">CONCATENATE(INDIRECT(CONCATENATE($C$3,I4))," ",$B$4)</f>
        <v>אפריל 2020</v>
      </c>
      <c r="J6" s="26"/>
      <c r="K6" s="3" t="str">
        <f ca="1">CONCATENATE(INDIRECT(CONCATENATE($C$3,K4))," ",$B$4)</f>
        <v>מאי 2020</v>
      </c>
      <c r="L6" s="4"/>
      <c r="M6" s="25" t="str">
        <f ca="1">CONCATENATE(INDIRECT(CONCATENATE($C$3,M4))," ",$B$4)</f>
        <v>יוני 2020</v>
      </c>
      <c r="N6" s="26"/>
      <c r="O6" s="3" t="str">
        <f ca="1">CONCATENATE(INDIRECT(CONCATENATE($C$3,O4))," ",$B$4)</f>
        <v>יולי 2020</v>
      </c>
      <c r="P6" s="4"/>
      <c r="Q6" s="25" t="str">
        <f ca="1">CONCATENATE(INDIRECT(CONCATENATE($C$3,Q4))," ",$B$4)</f>
        <v>אוגוסט 2020</v>
      </c>
      <c r="R6" s="26"/>
      <c r="S6" s="3" t="str">
        <f ca="1">CONCATENATE(INDIRECT(CONCATENATE($C$3,S4))," ",$B$4)</f>
        <v>ספטמבר 2020</v>
      </c>
      <c r="T6" s="4"/>
      <c r="U6" s="25" t="str">
        <f ca="1">CONCATENATE(INDIRECT(CONCATENATE($C$3,U4))," ",$B$4)</f>
        <v>אוקטובר 2020</v>
      </c>
      <c r="V6" s="26"/>
      <c r="W6" s="3" t="str">
        <f ca="1">CONCATENATE(INDIRECT(CONCATENATE($C$3,W4))," ",$B$4)</f>
        <v>נובמבר 2020</v>
      </c>
      <c r="X6" s="4"/>
      <c r="Y6" s="25" t="str">
        <f ca="1">CONCATENATE(INDIRECT(CONCATENATE($C$3,Y4)),"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-2.0000000000000001E-4</v>
      </c>
      <c r="D8" s="11">
        <v>4.7350163211359902E-2</v>
      </c>
      <c r="E8" s="29">
        <v>-1E-4</v>
      </c>
      <c r="F8" s="30">
        <v>4.8818512033769502E-2</v>
      </c>
      <c r="G8" s="10">
        <v>0</v>
      </c>
      <c r="H8" s="11">
        <v>4.9330492783547002E-2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5.9999999999999995E-4</v>
      </c>
      <c r="D9" s="11">
        <v>0.23308783955288301</v>
      </c>
      <c r="E9" s="29">
        <v>2.5000000000000001E-3</v>
      </c>
      <c r="F9" s="30">
        <v>0.25756839618039301</v>
      </c>
      <c r="G9" s="10">
        <v>-7.7000000000000002E-3</v>
      </c>
      <c r="H9" s="11">
        <v>0.24309234806350699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4.0000000000000002E-4</v>
      </c>
      <c r="D12" s="11">
        <v>0.17208457246217199</v>
      </c>
      <c r="E12" s="29">
        <v>-8.9999999999999998E-4</v>
      </c>
      <c r="F12" s="30">
        <v>0.15464706248267199</v>
      </c>
      <c r="G12" s="10">
        <v>-7.3000000000000001E-3</v>
      </c>
      <c r="H12" s="11">
        <v>0.15382152854625999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1.49103599486542E-2</v>
      </c>
      <c r="E13" s="29">
        <v>-1E-4</v>
      </c>
      <c r="F13" s="30">
        <v>1.5343550347005901E-2</v>
      </c>
      <c r="G13" s="10">
        <v>-4.0000000000000002E-4</v>
      </c>
      <c r="H13" s="11">
        <v>1.6102257104784499E-2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2.2000000000000001E-3</v>
      </c>
      <c r="D14" s="11">
        <v>0.16968007198323801</v>
      </c>
      <c r="E14" s="29">
        <v>-9.4000000000000004E-3</v>
      </c>
      <c r="F14" s="30">
        <v>0.166726292160293</v>
      </c>
      <c r="G14" s="10">
        <v>-2.5600000000000001E-2</v>
      </c>
      <c r="H14" s="11">
        <v>0.152321508974329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19</v>
      </c>
    </row>
    <row r="15" spans="2:31">
      <c r="B15" s="12" t="s">
        <v>46</v>
      </c>
      <c r="C15" s="10">
        <v>6.9999999999999999E-4</v>
      </c>
      <c r="D15" s="11">
        <v>0.26291186889307899</v>
      </c>
      <c r="E15" s="29">
        <v>-1.5599999999999999E-2</v>
      </c>
      <c r="F15" s="30">
        <v>0.25179270366124901</v>
      </c>
      <c r="G15" s="10">
        <v>-3.1600000000000003E-2</v>
      </c>
      <c r="H15" s="11">
        <v>0.27354599726849199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21</v>
      </c>
    </row>
    <row r="16" spans="2:31">
      <c r="B16" s="12" t="s">
        <v>20</v>
      </c>
      <c r="C16" s="10">
        <v>2.0000000000000001E-4</v>
      </c>
      <c r="D16" s="11">
        <v>2.1260158540548E-2</v>
      </c>
      <c r="E16" s="29">
        <v>-1E-4</v>
      </c>
      <c r="F16" s="30">
        <v>2.19482435223213E-2</v>
      </c>
      <c r="G16" s="10">
        <v>1.1999999999999999E-3</v>
      </c>
      <c r="H16" s="11">
        <v>2.5075782171852998E-2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23</v>
      </c>
    </row>
    <row r="17" spans="2:31">
      <c r="B17" s="12" t="s">
        <v>22</v>
      </c>
      <c r="C17" s="10">
        <v>4.0000000000000002E-4</v>
      </c>
      <c r="D17" s="11">
        <v>5.85402261199486E-2</v>
      </c>
      <c r="E17" s="29">
        <v>-2.0000000000000001E-4</v>
      </c>
      <c r="F17" s="30">
        <v>6.17482560321772E-2</v>
      </c>
      <c r="G17" s="10">
        <v>4.8999999999999998E-3</v>
      </c>
      <c r="H17" s="11">
        <v>7.4214228131993798E-2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24</v>
      </c>
      <c r="C18" s="10">
        <v>0</v>
      </c>
      <c r="D18" s="11">
        <v>1.40686936213156E-6</v>
      </c>
      <c r="E18" s="29">
        <v>0</v>
      </c>
      <c r="F18" s="30">
        <v>1.58942180706742E-6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25</v>
      </c>
      <c r="C19" s="10">
        <v>2.9999999999999997E-4</v>
      </c>
      <c r="D19" s="11">
        <v>2.5453231444277799E-4</v>
      </c>
      <c r="E19" s="29">
        <v>5.9999999999999995E-4</v>
      </c>
      <c r="F19" s="30">
        <v>8.4556068940617405E-4</v>
      </c>
      <c r="G19" s="10">
        <v>-7.9000000000000008E-3</v>
      </c>
      <c r="H19" s="11">
        <v>-7.5148165075684496E-3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26</v>
      </c>
      <c r="C20" s="10">
        <v>0</v>
      </c>
      <c r="D20" s="11">
        <v>1.2702847894100399E-4</v>
      </c>
      <c r="E20" s="29">
        <v>2.9999999999999997E-4</v>
      </c>
      <c r="F20" s="30">
        <v>1.19978925122832E-4</v>
      </c>
      <c r="G20" s="10">
        <v>0</v>
      </c>
      <c r="H20" s="11">
        <v>1.17694754298927E-4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27</v>
      </c>
      <c r="C21" s="10">
        <v>0</v>
      </c>
      <c r="D21" s="11">
        <v>6.62837275635052E-3</v>
      </c>
      <c r="E21" s="29">
        <v>0</v>
      </c>
      <c r="F21" s="30">
        <v>6.8104078347020203E-3</v>
      </c>
      <c r="G21" s="10">
        <v>-2.9999999999999997E-4</v>
      </c>
      <c r="H21" s="11">
        <v>6.9699701962846299E-3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28</v>
      </c>
      <c r="C22" s="10">
        <v>1.5612511283791299E-19</v>
      </c>
      <c r="D22" s="11">
        <v>1.3871607540077199E-2</v>
      </c>
      <c r="E22" s="29">
        <v>0</v>
      </c>
      <c r="F22" s="30">
        <v>1.36294466072774E-2</v>
      </c>
      <c r="G22" s="10">
        <v>-1.4E-3</v>
      </c>
      <c r="H22" s="11">
        <v>1.27912941455527E-2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29</v>
      </c>
      <c r="C23" s="10">
        <v>0</v>
      </c>
      <c r="D23" s="11">
        <v>0</v>
      </c>
      <c r="E23" s="29">
        <v>1.5872719805187801E-18</v>
      </c>
      <c r="F23" s="30">
        <v>1.2615838377539E-3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30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31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32</v>
      </c>
      <c r="C26" s="10">
        <v>0</v>
      </c>
      <c r="D26" s="11">
        <v>-7.0820867105778496E-4</v>
      </c>
      <c r="E26" s="29">
        <v>0</v>
      </c>
      <c r="F26" s="30">
        <v>-1.26158373594954E-3</v>
      </c>
      <c r="G26" s="10">
        <v>0</v>
      </c>
      <c r="H26" s="11">
        <v>1.3171436666634801E-4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33</v>
      </c>
      <c r="C27" s="14">
        <f>SUM(C8:C26)</f>
        <v>4.5999999999999999E-3</v>
      </c>
      <c r="D27" s="14">
        <f>SUM(D8:D26)</f>
        <v>0.99999999999999833</v>
      </c>
      <c r="E27" s="31">
        <f>SUM(E8:E26)</f>
        <v>-2.2999999999999996E-2</v>
      </c>
      <c r="F27" s="32">
        <f>SUM(F8:F26)</f>
        <v>1.0000000000000007</v>
      </c>
      <c r="G27" s="14">
        <v>-7.6100000000000001E-2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39</v>
      </c>
      <c r="C28" s="37">
        <v>333.36690999999098</v>
      </c>
      <c r="D28" s="38"/>
      <c r="E28" s="39">
        <v>-1615.8353</v>
      </c>
      <c r="F28" s="40"/>
      <c r="G28" s="37">
        <v>-5251.2951400000002</v>
      </c>
      <c r="H28" s="38"/>
      <c r="I28" s="39"/>
      <c r="J28" s="40"/>
      <c r="K28" s="37"/>
      <c r="L28" s="38"/>
      <c r="M28" s="39"/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</row>
    <row r="29" spans="2:31">
      <c r="B29" s="36" t="s">
        <v>42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41</v>
      </c>
      <c r="C32" s="3" t="str">
        <f ca="1">CONCATENATE(INDIRECT(CONCATENATE($C$3,$C$4))," ",$B$4)</f>
        <v>ינואר 2020</v>
      </c>
      <c r="D32" s="4"/>
      <c r="E32" s="25" t="str">
        <f ca="1">CONCATENATE(INDIRECT(CONCATENATE($C$3,$C$4))," ",$B$4)</f>
        <v>ינואר 2020</v>
      </c>
      <c r="F32" s="26"/>
      <c r="G32" s="3" t="str">
        <f ca="1">CONCATENATE(INDIRECT(CONCATENATE($C$3,$C$4))," ",$B$4)</f>
        <v>ינואר 2020</v>
      </c>
      <c r="H32" s="4"/>
      <c r="I32" s="25" t="str">
        <f ca="1">CONCATENATE(INDIRECT(CONCATENATE($C$3,$C$4))," ",$B$4)</f>
        <v>ינואר 2020</v>
      </c>
      <c r="J32" s="26"/>
      <c r="K32" s="3" t="str">
        <f ca="1">CONCATENATE(INDIRECT(CONCATENATE($C$3,$C$4))," ",$B$4)</f>
        <v>ינואר 2020</v>
      </c>
      <c r="L32" s="4"/>
      <c r="M32" s="25" t="str">
        <f ca="1">CONCATENATE(INDIRECT(CONCATENATE($C$3,$C$4))," ",$B$4)</f>
        <v>ינואר 2020</v>
      </c>
      <c r="N32" s="26"/>
      <c r="O32" s="3" t="str">
        <f ca="1">CONCATENATE(INDIRECT(CONCATENATE($C$3,$C$4))," ",$B$4)</f>
        <v>ינואר 2020</v>
      </c>
      <c r="P32" s="4"/>
      <c r="Q32" s="25" t="str">
        <f ca="1">CONCATENATE(INDIRECT(CONCATENATE($C$3,$C$4))," ",$B$4)</f>
        <v>ינואר 2020</v>
      </c>
      <c r="R32" s="26"/>
      <c r="S32" s="3" t="str">
        <f ca="1">CONCATENATE(INDIRECT(CONCATENATE($C$3,$C$4))," ",$B$4)</f>
        <v>ינואר 2020</v>
      </c>
      <c r="T32" s="4"/>
      <c r="U32" s="25" t="str">
        <f ca="1">CONCATENATE(INDIRECT(CONCATENATE($C$3,$C$4))," ",$B$4)</f>
        <v>ינואר 2020</v>
      </c>
      <c r="V32" s="26"/>
      <c r="W32" s="3" t="str">
        <f ca="1">CONCATENATE(INDIRECT(CONCATENATE($C$3,$C$4))," ",$B$4)</f>
        <v>ינואר 2020</v>
      </c>
      <c r="X32" s="4"/>
      <c r="Y32" s="25" t="str">
        <f ca="1">CONCATENATE(INDIRECT(CONCATENATE($C$3,$C$4))," ",$B$4)</f>
        <v>ינואר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34</v>
      </c>
      <c r="C34" s="18">
        <v>3.8999999999999998E-3</v>
      </c>
      <c r="D34" s="19">
        <v>0.794548999901877</v>
      </c>
      <c r="E34" s="33">
        <v>-1.3299999999999999E-2</v>
      </c>
      <c r="F34" s="34">
        <v>0.79651460488625803</v>
      </c>
      <c r="G34" s="18">
        <v>-6.0699999999999997E-2</v>
      </c>
      <c r="H34" s="19">
        <v>0.78346201162780604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35</v>
      </c>
      <c r="C35" s="10">
        <v>6.9999999999999999E-4</v>
      </c>
      <c r="D35" s="11">
        <v>0.205451000098123</v>
      </c>
      <c r="E35" s="29">
        <v>-9.7000000000000003E-3</v>
      </c>
      <c r="F35" s="30">
        <v>0.203485395113742</v>
      </c>
      <c r="G35" s="10">
        <v>-1.54E-2</v>
      </c>
      <c r="H35" s="11">
        <v>0.21653798837219301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33</v>
      </c>
      <c r="C36" s="14">
        <f>C34+C35</f>
        <v>4.5999999999999999E-3</v>
      </c>
      <c r="D36" s="15">
        <f>D34+D35</f>
        <v>1</v>
      </c>
      <c r="E36" s="31">
        <f>E34+E35</f>
        <v>-2.3E-2</v>
      </c>
      <c r="F36" s="32">
        <f>F34+F35</f>
        <v>1</v>
      </c>
      <c r="G36" s="14">
        <v>-7.6100000000000001E-2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41</v>
      </c>
      <c r="C39" s="3" t="str">
        <f ca="1">CONCATENATE(INDIRECT(CONCATENATE($C$3,$C$4))," ",$B$4)</f>
        <v>ינואר 2020</v>
      </c>
      <c r="D39" s="4"/>
      <c r="E39" s="25" t="str">
        <f ca="1">CONCATENATE(INDIRECT(CONCATENATE($C$3,$C$4))," ",$B$4)</f>
        <v>ינואר 2020</v>
      </c>
      <c r="F39" s="26"/>
      <c r="G39" s="3" t="str">
        <f ca="1">CONCATENATE(INDIRECT(CONCATENATE($C$3,$C$4))," ",$B$4)</f>
        <v>ינואר 2020</v>
      </c>
      <c r="H39" s="4"/>
      <c r="I39" s="25" t="str">
        <f ca="1">CONCATENATE(INDIRECT(CONCATENATE($C$3,$C$4))," ",$B$4)</f>
        <v>ינואר 2020</v>
      </c>
      <c r="J39" s="26"/>
      <c r="K39" s="3" t="str">
        <f ca="1">CONCATENATE(INDIRECT(CONCATENATE($C$3,$C$4))," ",$B$4)</f>
        <v>ינואר 2020</v>
      </c>
      <c r="L39" s="4"/>
      <c r="M39" s="25" t="str">
        <f ca="1">CONCATENATE(INDIRECT(CONCATENATE($C$3,$C$4))," ",$B$4)</f>
        <v>ינואר 2020</v>
      </c>
      <c r="N39" s="26"/>
      <c r="O39" s="3" t="str">
        <f ca="1">CONCATENATE(INDIRECT(CONCATENATE($C$3,$C$4))," ",$B$4)</f>
        <v>ינואר 2020</v>
      </c>
      <c r="P39" s="4"/>
      <c r="Q39" s="25" t="str">
        <f ca="1">CONCATENATE(INDIRECT(CONCATENATE($C$3,$C$4))," ",$B$4)</f>
        <v>ינואר 2020</v>
      </c>
      <c r="R39" s="26"/>
      <c r="S39" s="3" t="str">
        <f ca="1">CONCATENATE(INDIRECT(CONCATENATE($C$3,$C$4))," ",$B$4)</f>
        <v>ינואר 2020</v>
      </c>
      <c r="T39" s="4"/>
      <c r="U39" s="25" t="str">
        <f ca="1">CONCATENATE(INDIRECT(CONCATENATE($C$3,$C$4))," ",$B$4)</f>
        <v>ינואר 2020</v>
      </c>
      <c r="V39" s="26"/>
      <c r="W39" s="3" t="str">
        <f ca="1">CONCATENATE(INDIRECT(CONCATENATE($C$3,$C$4))," ",$B$4)</f>
        <v>ינואר 2020</v>
      </c>
      <c r="X39" s="4"/>
      <c r="Y39" s="25" t="str">
        <f ca="1">CONCATENATE(INDIRECT(CONCATENATE($C$3,$C$4))," ",$B$4)</f>
        <v>ינואר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36</v>
      </c>
      <c r="C41" s="18">
        <v>9.2999999999999992E-3</v>
      </c>
      <c r="D41" s="19">
        <v>0.90087532827244399</v>
      </c>
      <c r="E41" s="33">
        <v>-2.3300000000000001E-2</v>
      </c>
      <c r="F41" s="34">
        <v>0.89583006302427803</v>
      </c>
      <c r="G41" s="18">
        <v>-7.1599999999999997E-2</v>
      </c>
      <c r="H41" s="19">
        <v>0.89029779520420005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37</v>
      </c>
      <c r="C42" s="10">
        <v>-4.7000000000000002E-3</v>
      </c>
      <c r="D42" s="11">
        <v>9.9124671727555902E-2</v>
      </c>
      <c r="E42" s="29">
        <v>3.0000000000000198E-4</v>
      </c>
      <c r="F42" s="30">
        <v>0.10416993697572199</v>
      </c>
      <c r="G42" s="10">
        <v>-4.4999999999999997E-3</v>
      </c>
      <c r="H42" s="11">
        <v>0.10970220479580001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33</v>
      </c>
      <c r="C43" s="14">
        <f>C41+C42</f>
        <v>4.5999999999999991E-3</v>
      </c>
      <c r="D43" s="15">
        <f>D41+D42</f>
        <v>0.99999999999999989</v>
      </c>
      <c r="E43" s="31">
        <f>E41+E42</f>
        <v>-2.3E-2</v>
      </c>
      <c r="F43" s="32">
        <f>F41+F42</f>
        <v>1</v>
      </c>
      <c r="G43" s="14">
        <v>-7.6100000000000001E-2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38</v>
      </c>
      <c r="C46" s="43" t="str">
        <f ca="1">CONCATENATE(INDIRECT(CONCATENATE($C$3,C4))," - ",INDIRECT(CONCATENATE($C$3,G4))," ",$B$4)</f>
        <v>ינואר - מרץ 2020</v>
      </c>
      <c r="D46" s="44"/>
      <c r="E46" s="41" t="str">
        <f ca="1">CONCATENATE(INDIRECT(CONCATENATE($C$3,C4))," - ",INDIRECT(CONCATENATE($C$3,M4))," ",$B$4)</f>
        <v>ינואר - יוני 2020</v>
      </c>
      <c r="F46" s="42"/>
      <c r="G46" s="43" t="str">
        <f ca="1">CONCATENATE(INDIRECT(CONCATENATE($C$3,C4))," - ",INDIRECT(CONCATENATE($C$3,S4))," ",$B$4)</f>
        <v>ינואר - ספטמבר 2020</v>
      </c>
      <c r="H46" s="44"/>
      <c r="I46" s="41" t="str">
        <f ca="1">CONCATENATE(INDIRECT(CONCATENATE($C$3,C4))," - ",INDIRECT(CONCATENATE($C$3,Y4))," ",$B$4)</f>
        <v>ינואר - דצמבר 2020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-2.9997999999997749E-4</v>
      </c>
      <c r="D48" s="11">
        <v>4.9330492783547002E-2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v>-4.6223815500001653E-3</v>
      </c>
      <c r="D49" s="11">
        <v>0.24309234806350699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v>-7.7967073720001112E-3</v>
      </c>
      <c r="D52" s="11">
        <v>0.15382152854625999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v>-4.9995999999996599E-4</v>
      </c>
      <c r="D53" s="11">
        <v>1.6102257104784499E-2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v>-3.2635830591999926E-2</v>
      </c>
      <c r="D54" s="11">
        <v>0.152321508974329</v>
      </c>
      <c r="E54" s="29"/>
      <c r="F54" s="30"/>
      <c r="G54" s="10"/>
      <c r="H54" s="11"/>
      <c r="I54" s="29"/>
      <c r="J54" s="30"/>
    </row>
    <row r="55" spans="2:10">
      <c r="B55" s="12" t="s">
        <v>46</v>
      </c>
      <c r="C55" s="10">
        <v>-4.5339734928000065E-2</v>
      </c>
      <c r="D55" s="11">
        <v>0.27354599726849199</v>
      </c>
      <c r="E55" s="29"/>
      <c r="F55" s="30"/>
      <c r="G55" s="10"/>
      <c r="H55" s="11"/>
      <c r="I55" s="29"/>
      <c r="J55" s="30"/>
    </row>
    <row r="56" spans="2:10">
      <c r="B56" s="12" t="s">
        <v>20</v>
      </c>
      <c r="C56" s="10">
        <v>1.300099976000002E-3</v>
      </c>
      <c r="D56" s="11">
        <v>2.5075782171852998E-2</v>
      </c>
      <c r="E56" s="29"/>
      <c r="F56" s="30"/>
      <c r="G56" s="10"/>
      <c r="H56" s="11"/>
      <c r="I56" s="29"/>
      <c r="J56" s="30"/>
    </row>
    <row r="57" spans="2:10">
      <c r="B57" s="12" t="s">
        <v>22</v>
      </c>
      <c r="C57" s="10">
        <v>5.1008996079999758E-3</v>
      </c>
      <c r="D57" s="11">
        <v>7.4214228131993798E-2</v>
      </c>
      <c r="E57" s="29"/>
      <c r="F57" s="30"/>
      <c r="G57" s="10"/>
      <c r="H57" s="11"/>
      <c r="I57" s="29"/>
      <c r="J57" s="30"/>
    </row>
    <row r="58" spans="2:10">
      <c r="B58" s="12" t="s">
        <v>24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</row>
    <row r="59" spans="2:10">
      <c r="B59" s="12" t="s">
        <v>25</v>
      </c>
      <c r="C59" s="10">
        <v>-7.0069314220001511E-3</v>
      </c>
      <c r="D59" s="11">
        <v>-7.5148165075684496E-3</v>
      </c>
      <c r="E59" s="29"/>
      <c r="F59" s="30"/>
      <c r="G59" s="10"/>
      <c r="H59" s="11"/>
      <c r="I59" s="29"/>
      <c r="J59" s="30"/>
    </row>
    <row r="60" spans="2:10">
      <c r="B60" s="12" t="s">
        <v>26</v>
      </c>
      <c r="C60" s="10">
        <v>2.9999999999996696E-4</v>
      </c>
      <c r="D60" s="11">
        <v>1.17694754298927E-4</v>
      </c>
      <c r="E60" s="29"/>
      <c r="F60" s="30"/>
      <c r="G60" s="10"/>
      <c r="H60" s="11"/>
      <c r="I60" s="29"/>
      <c r="J60" s="30"/>
    </row>
    <row r="61" spans="2:10">
      <c r="B61" s="12" t="s">
        <v>27</v>
      </c>
      <c r="C61" s="10">
        <v>-2.9999999999996696E-4</v>
      </c>
      <c r="D61" s="11">
        <v>6.9699701962846299E-3</v>
      </c>
      <c r="E61" s="29"/>
      <c r="F61" s="30"/>
      <c r="G61" s="10"/>
      <c r="H61" s="11"/>
      <c r="I61" s="29"/>
      <c r="J61" s="30"/>
    </row>
    <row r="62" spans="2:10">
      <c r="B62" s="12" t="s">
        <v>28</v>
      </c>
      <c r="C62" s="10">
        <v>-1.3999999999999568E-3</v>
      </c>
      <c r="D62" s="11">
        <v>1.27912941455527E-2</v>
      </c>
      <c r="E62" s="29"/>
      <c r="F62" s="30"/>
      <c r="G62" s="10"/>
      <c r="H62" s="11"/>
      <c r="I62" s="29"/>
      <c r="J62" s="30"/>
    </row>
    <row r="63" spans="2:10">
      <c r="B63" s="12" t="s">
        <v>29</v>
      </c>
      <c r="C63" s="10">
        <v>0</v>
      </c>
      <c r="D63" s="11">
        <v>0</v>
      </c>
      <c r="E63" s="29"/>
      <c r="F63" s="30"/>
      <c r="G63" s="10"/>
      <c r="H63" s="11"/>
      <c r="I63" s="29"/>
      <c r="J63" s="30"/>
    </row>
    <row r="64" spans="2:10">
      <c r="B64" s="12" t="s">
        <v>30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</row>
    <row r="65" spans="2:10">
      <c r="B65" s="12" t="s">
        <v>31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</row>
    <row r="66" spans="2:10">
      <c r="B66" s="12" t="s">
        <v>32</v>
      </c>
      <c r="C66" s="10">
        <v>0</v>
      </c>
      <c r="D66" s="11">
        <v>1.3171436666634801E-4</v>
      </c>
      <c r="E66" s="29"/>
      <c r="F66" s="30"/>
      <c r="G66" s="10"/>
      <c r="H66" s="11"/>
      <c r="I66" s="29"/>
      <c r="J66" s="30"/>
    </row>
    <row r="67" spans="2:10">
      <c r="B67" s="13" t="s">
        <v>43</v>
      </c>
      <c r="C67" s="14">
        <v>-9.3200526280000334E-2</v>
      </c>
      <c r="D67" s="15">
        <v>1</v>
      </c>
      <c r="E67" s="31"/>
      <c r="F67" s="32"/>
      <c r="G67" s="14"/>
      <c r="H67" s="15"/>
      <c r="I67" s="31"/>
      <c r="J67" s="32"/>
    </row>
    <row r="68" spans="2:10">
      <c r="B68" s="35" t="s">
        <v>39</v>
      </c>
      <c r="C68" s="37">
        <v>-6533.7635300000093</v>
      </c>
      <c r="D68" s="38"/>
      <c r="E68" s="39"/>
      <c r="F68" s="40"/>
      <c r="G68" s="37"/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38</v>
      </c>
      <c r="C71" s="43" t="str">
        <f ca="1">CONCATENATE(INDIRECT(CONCATENATE($C$3,$C$4))," - ",INDIRECT(CONCATENATE($C$3,$G$4))," ",$B$4)</f>
        <v>ינואר - מרץ 2020</v>
      </c>
      <c r="D71" s="44"/>
      <c r="E71" s="41" t="str">
        <f ca="1">CONCATENATE(INDIRECT(CONCATENATE($C$3,$C$4))," - ",INDIRECT(CONCATENATE($C$3,$M4))," ",$B$4)</f>
        <v>ינואר - יוני 2020</v>
      </c>
      <c r="F71" s="42"/>
      <c r="G71" s="43" t="str">
        <f ca="1">CONCATENATE(INDIRECT(CONCATENATE($C$3,$C$4))," - ",INDIRECT(CONCATENATE($C$3,$S$4))," ",$B$4)</f>
        <v>ינואר - ספטמבר 2020</v>
      </c>
      <c r="H71" s="44"/>
      <c r="I71" s="41" t="str">
        <f ca="1">CONCATENATE(INDIRECT(CONCATENATE($C$3,$C$4))," - ",INDIRECT(CONCATENATE($C$3,$Y4))," ",$B$4)</f>
        <v>ינואר - דצמבר 2020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34</v>
      </c>
      <c r="C73" s="19">
        <v>-6.8978141490999942E-2</v>
      </c>
      <c r="D73" s="19">
        <v>0.78346201162780604</v>
      </c>
      <c r="E73" s="34"/>
      <c r="F73" s="34"/>
      <c r="G73" s="18"/>
      <c r="H73" s="19"/>
      <c r="I73" s="34"/>
      <c r="J73" s="34"/>
    </row>
    <row r="74" spans="2:10">
      <c r="B74" s="12" t="s">
        <v>35</v>
      </c>
      <c r="C74" s="11">
        <v>-2.4268085434000164E-2</v>
      </c>
      <c r="D74" s="11">
        <v>0.21653798837219301</v>
      </c>
      <c r="E74" s="30"/>
      <c r="F74" s="30"/>
      <c r="G74" s="10"/>
      <c r="H74" s="11"/>
      <c r="I74" s="30"/>
      <c r="J74" s="30"/>
    </row>
    <row r="75" spans="2:10">
      <c r="B75" s="13" t="s">
        <v>43</v>
      </c>
      <c r="C75" s="14">
        <v>-9.3246226925000106E-2</v>
      </c>
      <c r="D75" s="15">
        <v>1</v>
      </c>
      <c r="E75" s="32"/>
      <c r="F75" s="32"/>
      <c r="G75" s="14"/>
      <c r="H75" s="15"/>
      <c r="I75" s="32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38</v>
      </c>
      <c r="C78" s="43" t="str">
        <f ca="1">CONCATENATE(INDIRECT(CONCATENATE($C$3,$C$4))," - ",INDIRECT(CONCATENATE($C$3,$G$4))," ",$B$4)</f>
        <v>ינואר - מרץ 2020</v>
      </c>
      <c r="D78" s="44"/>
      <c r="E78" s="41" t="str">
        <f ca="1">CONCATENATE(INDIRECT(CONCATENATE($C$3,$C$4))," - ",INDIRECT(CONCATENATE($C$3,$M$4))," ",$B$4)</f>
        <v>ינואר - יוני 2020</v>
      </c>
      <c r="F78" s="42"/>
      <c r="G78" s="43" t="str">
        <f ca="1">CONCATENATE(INDIRECT(CONCATENATE($C$3,$C$4))," - ",INDIRECT(CONCATENATE($C$3,$S$4))," ",$B$4)</f>
        <v>ינואר - ספטמבר 2020</v>
      </c>
      <c r="H78" s="44"/>
      <c r="I78" s="41" t="str">
        <f ca="1">CONCATENATE(INDIRECT(CONCATENATE($C$3,$C$4))," - ",INDIRECT(CONCATENATE($C$3,$Y$4))," ",$B$4)</f>
        <v>ינואר - דצמבר 2020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36</v>
      </c>
      <c r="C80" s="19">
        <v>-8.429877499599997E-2</v>
      </c>
      <c r="D80" s="19">
        <v>0.89029779520420005</v>
      </c>
      <c r="E80" s="34"/>
      <c r="F80" s="34"/>
      <c r="G80" s="18"/>
      <c r="H80" s="19"/>
      <c r="I80" s="34"/>
      <c r="J80" s="34"/>
    </row>
    <row r="81" spans="2:10">
      <c r="B81" s="12" t="s">
        <v>37</v>
      </c>
      <c r="C81" s="11">
        <v>-8.8816036550000144E-3</v>
      </c>
      <c r="D81" s="11">
        <v>0.10970220479580001</v>
      </c>
      <c r="E81" s="30"/>
      <c r="F81" s="30"/>
      <c r="G81" s="10"/>
      <c r="H81" s="11"/>
      <c r="I81" s="30"/>
      <c r="J81" s="30"/>
    </row>
    <row r="82" spans="2:10">
      <c r="B82" s="13" t="s">
        <v>43</v>
      </c>
      <c r="C82" s="14">
        <v>-9.3180378650999984E-2</v>
      </c>
      <c r="D82" s="15">
        <v>1</v>
      </c>
      <c r="E82" s="32"/>
      <c r="F82" s="32"/>
      <c r="G82" s="14"/>
      <c r="H82" s="15"/>
      <c r="I82" s="32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U28:V28"/>
    <mergeCell ref="W28:X28"/>
    <mergeCell ref="C28:D28"/>
    <mergeCell ref="E28:F28"/>
    <mergeCell ref="I28:J28"/>
    <mergeCell ref="K28:L28"/>
    <mergeCell ref="Y28:Z28"/>
    <mergeCell ref="G28:H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terms/"/>
    <ds:schemaRef ds:uri="a46656d4-8850-49b3-aebd-68bd05f7f43d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Aloosh Moran</cp:lastModifiedBy>
  <cp:lastPrinted>2016-08-07T13:00:52Z</cp:lastPrinted>
  <dcterms:created xsi:type="dcterms:W3CDTF">2016-08-07T08:05:35Z</dcterms:created>
  <dcterms:modified xsi:type="dcterms:W3CDTF">2020-04-16T09:48:14Z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